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80FF0942-59B3-41F4-B5A9-0A162DA3FD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F411" i="1"/>
  <c r="B402" i="1"/>
  <c r="A402" i="1"/>
  <c r="J401" i="1"/>
  <c r="I401" i="1"/>
  <c r="H401" i="1"/>
  <c r="G401" i="1"/>
  <c r="F401" i="1"/>
  <c r="B398" i="1"/>
  <c r="A398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J30" i="1"/>
  <c r="I30" i="1"/>
  <c r="H30" i="1"/>
  <c r="G30" i="1"/>
  <c r="F30" i="1"/>
  <c r="B21" i="1"/>
  <c r="A21" i="1"/>
  <c r="J20" i="1"/>
  <c r="I20" i="1"/>
  <c r="H20" i="1"/>
  <c r="G20" i="1"/>
  <c r="F20" i="1"/>
  <c r="B17" i="1"/>
  <c r="A17" i="1"/>
  <c r="L16" i="1"/>
  <c r="J16" i="1"/>
  <c r="I16" i="1"/>
  <c r="H16" i="1"/>
  <c r="G16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416" i="1"/>
  <c r="L91" i="1"/>
  <c r="L84" i="1"/>
  <c r="L472" i="1"/>
  <c r="L297" i="1"/>
  <c r="L126" i="1"/>
  <c r="L423" i="1"/>
  <c r="L178" i="1"/>
  <c r="L262" i="1"/>
  <c r="L388" i="1"/>
  <c r="L35" i="1"/>
  <c r="L30" i="1"/>
  <c r="L49" i="1"/>
  <c r="L430" i="1"/>
  <c r="L305" i="1"/>
  <c r="L275" i="1"/>
  <c r="L443" i="1"/>
  <c r="L473" i="1"/>
  <c r="L549" i="1"/>
  <c r="L92" i="1"/>
  <c r="L62" i="1"/>
  <c r="L134" i="1"/>
  <c r="L104" i="1"/>
  <c r="L500" i="1"/>
  <c r="L495" i="1"/>
  <c r="L72" i="1"/>
  <c r="L77" i="1"/>
  <c r="L221" i="1"/>
  <c r="L191" i="1"/>
  <c r="L598" i="1"/>
  <c r="L114" i="1"/>
  <c r="L119" i="1"/>
  <c r="L42" i="1"/>
  <c r="L339" i="1"/>
  <c r="L290" i="1"/>
  <c r="L285" i="1"/>
  <c r="L556" i="1"/>
  <c r="L317" i="1"/>
  <c r="L347" i="1"/>
  <c r="L542" i="1"/>
  <c r="L537" i="1"/>
  <c r="L255" i="1"/>
  <c r="L133" i="1"/>
  <c r="L220" i="1"/>
  <c r="L171" i="1"/>
  <c r="L332" i="1"/>
  <c r="L327" i="1"/>
  <c r="L213" i="1"/>
  <c r="L20" i="1"/>
  <c r="L50" i="1"/>
  <c r="L600" i="1"/>
  <c r="L453" i="1"/>
  <c r="L458" i="1"/>
  <c r="L515" i="1"/>
  <c r="L485" i="1"/>
  <c r="L465" i="1"/>
  <c r="L248" i="1"/>
  <c r="L243" i="1"/>
  <c r="L569" i="1"/>
  <c r="L599" i="1"/>
  <c r="L206" i="1"/>
  <c r="L201" i="1"/>
  <c r="L346" i="1"/>
  <c r="L381" i="1"/>
  <c r="L304" i="1"/>
  <c r="L514" i="1"/>
  <c r="L584" i="1"/>
  <c r="L579" i="1"/>
  <c r="L591" i="1"/>
  <c r="L507" i="1"/>
  <c r="L149" i="1"/>
  <c r="L179" i="1"/>
  <c r="L389" i="1"/>
  <c r="L359" i="1"/>
  <c r="L263" i="1"/>
  <c r="L233" i="1"/>
  <c r="L401" i="1"/>
  <c r="L431" i="1"/>
  <c r="L527" i="1"/>
  <c r="L557" i="1"/>
  <c r="L374" i="1"/>
  <c r="L369" i="1"/>
</calcChain>
</file>

<file path=xl/sharedStrings.xml><?xml version="1.0" encoding="utf-8"?>
<sst xmlns="http://schemas.openxmlformats.org/spreadsheetml/2006/main" count="544" uniqueCount="75">
  <si>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</si>
  <si>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</si>
  <si>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</si>
  <si>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</si>
  <si>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</si>
  <si>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</si>
  <si>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</si>
  <si>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</si>
  <si>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</si>
  <si>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</si>
  <si>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</si>
  <si>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</si>
  <si>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</si>
  <si>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</si>
  <si>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</si>
  <si>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</si>
  <si>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</si>
  <si>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</si>
  <si>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</si>
  <si>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</si>
  <si>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</si>
  <si>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</si>
  <si>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</si>
  <si>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</si>
  <si>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</si>
  <si>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</si>
  <si>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</si>
  <si>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</si>
  <si>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</si>
  <si>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</si>
  <si>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</si>
  <si>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</si>
  <si>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</si>
  <si>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</si>
  <si>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</si>
  <si>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</si>
  <si>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</si>
  <si>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</si>
  <si>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</si>
  <si>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</si>
  <si>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</si>
  <si>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</si>
  <si>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</si>
  <si>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</si>
  <si>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</si>
  <si>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</si>
  <si>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</si>
  <si>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манная молочная жидкая</t>
  </si>
  <si>
    <t>15 руб. 43 коп.</t>
  </si>
  <si>
    <t>Какао с  молоком</t>
  </si>
  <si>
    <t>11 руб. 35 коп.</t>
  </si>
  <si>
    <t>Батон с маслом</t>
  </si>
  <si>
    <t>18 руб. 01 коп.</t>
  </si>
  <si>
    <t>Батон</t>
  </si>
  <si>
    <t>3 руб. 16 коп.</t>
  </si>
  <si>
    <t>Сок фруктовый</t>
  </si>
  <si>
    <t>15 руб. 60 коп.</t>
  </si>
  <si>
    <t>62 руб. 15 коп.</t>
  </si>
  <si>
    <t>Салат из квашеной капусты</t>
  </si>
  <si>
    <t>10 руб. 52 коп.</t>
  </si>
  <si>
    <t>Суп гороховый на  курином бульоне</t>
  </si>
  <si>
    <t>12 руб. 56 коп.</t>
  </si>
  <si>
    <t>Суфле из отварной курицы</t>
  </si>
  <si>
    <t>47 руб. 03 коп.</t>
  </si>
  <si>
    <t>Вермишель отварная</t>
  </si>
  <si>
    <t>10 руб. 51 коп.</t>
  </si>
  <si>
    <t>Напиток лимонный</t>
  </si>
  <si>
    <t>3 руб. 39 коп.</t>
  </si>
  <si>
    <t>хлеб ржаной</t>
  </si>
  <si>
    <t>4 руб. 28 коп.</t>
  </si>
  <si>
    <t>Соус томатный</t>
  </si>
  <si>
    <t>2 руб. 36 коп.</t>
  </si>
  <si>
    <t>Яблоко</t>
  </si>
  <si>
    <t>15 руб. 30 коп.</t>
  </si>
  <si>
    <t>103 руб. 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</si>
</sst>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398" activePane="bottomRight" state="frozen"/>
      <selection pane="topRight" activeCell="E1" sqref="E1"/>
      <selection pane="bottomLeft" activeCell="A6" sqref="A6"/>
      <selection pane="bottomRight" activeCell="I413" sqref="I41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8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/>
      <c r="F6" s="48"/>
      <c r="G6" s="48"/>
      <c r="H6" s="48"/>
      <c r="I6" s="48"/>
      <c r="J6" s="48"/>
      <c r="K6" s="49"/>
      <c r="L6" s="48"/>
    </row>
    <row r="7" spans="1:12" ht="15" x14ac:dyDescent="0.25">
      <c r="A7" s="25"/>
      <c r="B7" s="16"/>
      <c r="C7" s="11"/>
      <c r="D7" s="6"/>
      <c r="E7" s="50"/>
      <c r="F7" s="51"/>
      <c r="G7" s="51"/>
      <c r="H7" s="51"/>
      <c r="I7" s="51"/>
      <c r="J7" s="51"/>
      <c r="K7" s="52"/>
      <c r="L7" s="51"/>
    </row>
    <row r="8" spans="1:12" ht="15" x14ac:dyDescent="0.25">
      <c r="A8" s="25"/>
      <c r="B8" s="16"/>
      <c r="C8" s="11"/>
      <c r="D8" s="7" t="s">
        <v>22</v>
      </c>
      <c r="E8" s="50"/>
      <c r="F8" s="51"/>
      <c r="G8" s="51"/>
      <c r="H8" s="51"/>
      <c r="I8" s="51"/>
      <c r="J8" s="51"/>
      <c r="K8" s="52"/>
      <c r="L8" s="51"/>
    </row>
    <row r="9" spans="1:12" ht="15" x14ac:dyDescent="0.25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6"/>
      <c r="F11" s="50"/>
      <c r="G11" s="51"/>
      <c r="H11" s="51"/>
      <c r="I11" s="51"/>
      <c r="J11" s="51"/>
      <c r="K11" s="51"/>
      <c r="L11" s="52"/>
    </row>
    <row r="12" spans="1:12" ht="15" x14ac:dyDescent="0.25">
      <c r="A12" s="25"/>
      <c r="B12" s="16"/>
      <c r="C12" s="11"/>
      <c r="D12" s="6"/>
      <c r="E12" s="6"/>
      <c r="F12" s="50"/>
      <c r="G12" s="51"/>
      <c r="H12" s="51"/>
      <c r="I12" s="51"/>
      <c r="J12" s="51"/>
      <c r="K12" s="58"/>
      <c r="L12" s="58"/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6"/>
      <c r="B16" s="18"/>
      <c r="C16" s="8"/>
      <c r="D16" s="19" t="s">
        <v>39</v>
      </c>
      <c r="E16" s="9"/>
      <c r="F16" s="21">
        <f>SUM(F6:F15)</f>
        <v>0</v>
      </c>
      <c r="G16" s="21">
        <f>SUM(G6:G15)</f>
        <v>0</v>
      </c>
      <c r="H16" s="21">
        <f>SUM(H6:H15)</f>
        <v>0</v>
      </c>
      <c r="I16" s="21">
        <f>SUM(I6:I15)</f>
        <v>0</v>
      </c>
      <c r="J16" s="21">
        <f>SUM(J6:J15)</f>
        <v>0</v>
      </c>
      <c r="K16" s="27"/>
      <c r="L16" s="21">
        <f>SUM(L6:L15)</f>
        <v>0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1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28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29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30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7" t="s">
        <v>31</v>
      </c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7" t="s">
        <v>32</v>
      </c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5"/>
      <c r="B27" s="16"/>
      <c r="C27" s="11"/>
      <c r="D27" s="7" t="s">
        <v>33</v>
      </c>
      <c r="E27" s="50"/>
      <c r="F27" s="51"/>
      <c r="G27" s="51"/>
      <c r="H27" s="51"/>
      <c r="I27" s="51"/>
      <c r="J27" s="51"/>
      <c r="K27" s="52"/>
      <c r="L27" s="51"/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6"/>
      <c r="B30" s="18"/>
      <c r="C30" s="8"/>
      <c r="D30" s="19" t="s">
        <v>39</v>
      </c>
      <c r="E30" s="9"/>
      <c r="F30" s="21">
        <f>SUM(F21:F29)</f>
        <v>0</v>
      </c>
      <c r="G30" s="21">
        <f t="shared" ref="G30:J30" si="1">SUM(G21:G29)</f>
        <v>0</v>
      </c>
      <c r="H30" s="21">
        <f t="shared" si="1"/>
        <v>0</v>
      </c>
      <c r="I30" s="21">
        <f t="shared" si="1"/>
        <v>0</v>
      </c>
      <c r="J30" s="21">
        <f t="shared" si="1"/>
        <v>0</v>
      </c>
      <c r="K30" s="27"/>
      <c r="L30" s="21">
        <f ca="1">SUM(L27:L35)</f>
        <v>0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2">SUM(G31:G34)</f>
        <v>0</v>
      </c>
      <c r="H35" s="21">
        <f t="shared" si="2"/>
        <v>0</v>
      </c>
      <c r="I35" s="21">
        <f t="shared" si="2"/>
        <v>0</v>
      </c>
      <c r="J35" s="21">
        <f t="shared" si="2"/>
        <v>0</v>
      </c>
      <c r="K35" s="27"/>
      <c r="L35" s="21">
        <f ca="1"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3">SUM(G36:G41)</f>
        <v>0</v>
      </c>
      <c r="H42" s="21">
        <f t="shared" si="3"/>
        <v>0</v>
      </c>
      <c r="I42" s="21">
        <f t="shared" si="3"/>
        <v>0</v>
      </c>
      <c r="J42" s="21">
        <f t="shared" si="3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4">SUM(G43:G48)</f>
        <v>0</v>
      </c>
      <c r="H49" s="21">
        <f t="shared" si="4"/>
        <v>0</v>
      </c>
      <c r="I49" s="21">
        <f t="shared" si="4"/>
        <v>0</v>
      </c>
      <c r="J49" s="21">
        <f t="shared" si="4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0</v>
      </c>
      <c r="G50" s="34">
        <f t="shared" ref="G50:J50" si="5">G16+G20+G30+G35+G42+G49</f>
        <v>0</v>
      </c>
      <c r="H50" s="34">
        <f t="shared" si="5"/>
        <v>0</v>
      </c>
      <c r="I50" s="34">
        <f t="shared" si="5"/>
        <v>0</v>
      </c>
      <c r="J50" s="34">
        <f t="shared" si="5"/>
        <v>0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6">SUM(G51:G57)</f>
        <v>0</v>
      </c>
      <c r="H58" s="21">
        <f t="shared" ref="H58" si="7">SUM(H51:H57)</f>
        <v>0</v>
      </c>
      <c r="I58" s="21">
        <f t="shared" ref="I58" si="8">SUM(I51:I57)</f>
        <v>0</v>
      </c>
      <c r="J58" s="21">
        <f t="shared" ref="J58" si="9">SUM(J51:J57)</f>
        <v>0</v>
      </c>
      <c r="K58" s="27"/>
      <c r="L58" s="21">
        <f t="shared" ref="L58:L100" si="10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1">SUM(G59:G61)</f>
        <v>0</v>
      </c>
      <c r="H62" s="21">
        <f t="shared" ref="H62" si="12">SUM(H59:H61)</f>
        <v>0</v>
      </c>
      <c r="I62" s="21">
        <f t="shared" ref="I62" si="13">SUM(I59:I61)</f>
        <v>0</v>
      </c>
      <c r="J62" s="21">
        <f t="shared" ref="J62" si="14">SUM(J59:J61)</f>
        <v>0</v>
      </c>
      <c r="K62" s="27"/>
      <c r="L62" s="21">
        <f t="shared" ref="L62" ca="1" si="15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6">SUM(G63:G71)</f>
        <v>0</v>
      </c>
      <c r="H72" s="21">
        <f t="shared" ref="H72" si="17">SUM(H63:H71)</f>
        <v>0</v>
      </c>
      <c r="I72" s="21">
        <f t="shared" ref="I72" si="18">SUM(I63:I71)</f>
        <v>0</v>
      </c>
      <c r="J72" s="21">
        <f t="shared" ref="J72" si="19">SUM(J63:J71)</f>
        <v>0</v>
      </c>
      <c r="K72" s="27"/>
      <c r="L72" s="21">
        <f t="shared" ref="L72" ca="1" si="20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1">SUM(G73:G76)</f>
        <v>0</v>
      </c>
      <c r="H77" s="21">
        <f t="shared" ref="H77" si="22">SUM(H73:H76)</f>
        <v>0</v>
      </c>
      <c r="I77" s="21">
        <f t="shared" ref="I77" si="23">SUM(I73:I76)</f>
        <v>0</v>
      </c>
      <c r="J77" s="21">
        <f t="shared" ref="J77" si="24">SUM(J73:J76)</f>
        <v>0</v>
      </c>
      <c r="K77" s="27"/>
      <c r="L77" s="21">
        <f t="shared" ref="L77" ca="1" si="25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6">SUM(G78:G83)</f>
        <v>0</v>
      </c>
      <c r="H84" s="21">
        <f t="shared" ref="H84" si="27">SUM(H78:H83)</f>
        <v>0</v>
      </c>
      <c r="I84" s="21">
        <f t="shared" ref="I84" si="28">SUM(I78:I83)</f>
        <v>0</v>
      </c>
      <c r="J84" s="21">
        <f t="shared" ref="J84" si="29">SUM(J78:J83)</f>
        <v>0</v>
      </c>
      <c r="K84" s="27"/>
      <c r="L84" s="21">
        <f t="shared" ref="L84" ca="1" si="30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1">SUM(G85:G90)</f>
        <v>0</v>
      </c>
      <c r="H91" s="21">
        <f t="shared" ref="H91" si="32">SUM(H85:H90)</f>
        <v>0</v>
      </c>
      <c r="I91" s="21">
        <f t="shared" ref="I91" si="33">SUM(I85:I90)</f>
        <v>0</v>
      </c>
      <c r="J91" s="21">
        <f t="shared" ref="J91" si="34">SUM(J85:J90)</f>
        <v>0</v>
      </c>
      <c r="K91" s="27"/>
      <c r="L91" s="21">
        <f t="shared" ref="L91" ca="1" si="35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6">G58+G62+G72+G77+G84+G91</f>
        <v>0</v>
      </c>
      <c r="H92" s="34">
        <f t="shared" ref="H92" si="37">H58+H62+H72+H77+H84+H91</f>
        <v>0</v>
      </c>
      <c r="I92" s="34">
        <f t="shared" ref="I92" si="38">I58+I62+I72+I77+I84+I91</f>
        <v>0</v>
      </c>
      <c r="J92" s="34">
        <f t="shared" ref="J92" si="39">J58+J62+J72+J77+J84+J91</f>
        <v>0</v>
      </c>
      <c r="K92" s="35"/>
      <c r="L92" s="34">
        <f t="shared" ref="L92" ca="1" si="40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1">SUM(G93:G99)</f>
        <v>0</v>
      </c>
      <c r="H100" s="21">
        <f t="shared" ref="H100" si="42">SUM(H93:H99)</f>
        <v>0</v>
      </c>
      <c r="I100" s="21">
        <f t="shared" ref="I100" si="43">SUM(I93:I99)</f>
        <v>0</v>
      </c>
      <c r="J100" s="21">
        <f t="shared" ref="J100" si="44">SUM(J93:J99)</f>
        <v>0</v>
      </c>
      <c r="K100" s="27"/>
      <c r="L100" s="21">
        <f t="shared" si="10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5">SUM(G101:G103)</f>
        <v>0</v>
      </c>
      <c r="H104" s="21">
        <f t="shared" ref="H104" si="46">SUM(H101:H103)</f>
        <v>0</v>
      </c>
      <c r="I104" s="21">
        <f t="shared" ref="I104" si="47">SUM(I101:I103)</f>
        <v>0</v>
      </c>
      <c r="J104" s="21">
        <f t="shared" ref="J104" si="48">SUM(J101:J103)</f>
        <v>0</v>
      </c>
      <c r="K104" s="27"/>
      <c r="L104" s="21">
        <f t="shared" ref="L104" ca="1" si="49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50">SUM(G105:G113)</f>
        <v>0</v>
      </c>
      <c r="H114" s="21">
        <f t="shared" ref="H114" si="51">SUM(H105:H113)</f>
        <v>0</v>
      </c>
      <c r="I114" s="21">
        <f t="shared" ref="I114" si="52">SUM(I105:I113)</f>
        <v>0</v>
      </c>
      <c r="J114" s="21">
        <f t="shared" ref="J114" si="53">SUM(J105:J113)</f>
        <v>0</v>
      </c>
      <c r="K114" s="27"/>
      <c r="L114" s="21">
        <f t="shared" ref="L114" ca="1" si="54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5">SUM(G115:G118)</f>
        <v>0</v>
      </c>
      <c r="H119" s="21">
        <f t="shared" ref="H119" si="56">SUM(H115:H118)</f>
        <v>0</v>
      </c>
      <c r="I119" s="21">
        <f t="shared" ref="I119" si="57">SUM(I115:I118)</f>
        <v>0</v>
      </c>
      <c r="J119" s="21">
        <f t="shared" ref="J119" si="58">SUM(J115:J118)</f>
        <v>0</v>
      </c>
      <c r="K119" s="27"/>
      <c r="L119" s="21">
        <f t="shared" ref="L119" ca="1" si="59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60">SUM(G120:G125)</f>
        <v>0</v>
      </c>
      <c r="H126" s="21">
        <f t="shared" ref="H126" si="61">SUM(H120:H125)</f>
        <v>0</v>
      </c>
      <c r="I126" s="21">
        <f t="shared" ref="I126" si="62">SUM(I120:I125)</f>
        <v>0</v>
      </c>
      <c r="J126" s="21">
        <f t="shared" ref="J126" si="63">SUM(J120:J125)</f>
        <v>0</v>
      </c>
      <c r="K126" s="27"/>
      <c r="L126" s="21">
        <f t="shared" ref="L126" ca="1" si="64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5">SUM(G127:G132)</f>
        <v>0</v>
      </c>
      <c r="H133" s="21">
        <f t="shared" ref="H133" si="66">SUM(H127:H132)</f>
        <v>0</v>
      </c>
      <c r="I133" s="21">
        <f t="shared" ref="I133" si="67">SUM(I127:I132)</f>
        <v>0</v>
      </c>
      <c r="J133" s="21">
        <f t="shared" ref="J133" si="68">SUM(J127:J132)</f>
        <v>0</v>
      </c>
      <c r="K133" s="27"/>
      <c r="L133" s="21">
        <f t="shared" ref="L133" ca="1" si="69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70">G100+G104+G114+G119+G126+G133</f>
        <v>0</v>
      </c>
      <c r="H134" s="34">
        <f t="shared" ref="H134" si="71">H100+H104+H114+H119+H126+H133</f>
        <v>0</v>
      </c>
      <c r="I134" s="34">
        <f t="shared" ref="I134" si="72">I100+I104+I114+I119+I126+I133</f>
        <v>0</v>
      </c>
      <c r="J134" s="34">
        <f t="shared" ref="J134" si="73">J100+J104+J114+J119+J126+J133</f>
        <v>0</v>
      </c>
      <c r="K134" s="35"/>
      <c r="L134" s="34">
        <f t="shared" ref="L134" ca="1" si="74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5">SUM(G146:G148)</f>
        <v>0</v>
      </c>
      <c r="H149" s="21">
        <f t="shared" ref="H149" si="76">SUM(H146:H148)</f>
        <v>0</v>
      </c>
      <c r="I149" s="21">
        <f t="shared" ref="I149" si="77">SUM(I146:I148)</f>
        <v>0</v>
      </c>
      <c r="J149" s="21">
        <f t="shared" ref="J149" si="78">SUM(J146:J148)</f>
        <v>0</v>
      </c>
      <c r="K149" s="27"/>
      <c r="L149" s="21">
        <f t="shared" ref="L149" ca="1" si="79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80">SUM(G165:G170)</f>
        <v>0</v>
      </c>
      <c r="H171" s="21">
        <f t="shared" ref="H171" si="81">SUM(H165:H170)</f>
        <v>0</v>
      </c>
      <c r="I171" s="21">
        <f t="shared" ref="I171" si="82">SUM(I165:I170)</f>
        <v>0</v>
      </c>
      <c r="J171" s="21">
        <f t="shared" ref="J171" si="83">SUM(J165:J170)</f>
        <v>0</v>
      </c>
      <c r="K171" s="27"/>
      <c r="L171" s="21">
        <f t="shared" ref="L171" ca="1" si="84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5">SUM(G172:G177)</f>
        <v>0</v>
      </c>
      <c r="H178" s="21">
        <f t="shared" ref="H178" si="86">SUM(H172:H177)</f>
        <v>0</v>
      </c>
      <c r="I178" s="21">
        <f t="shared" ref="I178" si="87">SUM(I172:I177)</f>
        <v>0</v>
      </c>
      <c r="J178" s="21">
        <f t="shared" ref="J178" si="88">SUM(J172:J177)</f>
        <v>0</v>
      </c>
      <c r="K178" s="27"/>
      <c r="L178" s="21">
        <f t="shared" ref="L178" ca="1" si="89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90">G145+G149+G159+G164+G171+G178</f>
        <v>0</v>
      </c>
      <c r="H179" s="34">
        <f t="shared" ref="H179" si="91">H145+H149+H159+H164+H171+H178</f>
        <v>0</v>
      </c>
      <c r="I179" s="34">
        <f t="shared" ref="I179" si="92">I145+I149+I159+I164+I171+I178</f>
        <v>0</v>
      </c>
      <c r="J179" s="34">
        <f t="shared" ref="J179" si="93">J145+J149+J159+J164+J171+J178</f>
        <v>0</v>
      </c>
      <c r="K179" s="35"/>
      <c r="L179" s="34">
        <f t="shared" ref="L179" ca="1" si="94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5">SUM(G180:G186)</f>
        <v>0</v>
      </c>
      <c r="H187" s="21">
        <f t="shared" ref="H187" si="96">SUM(H180:H186)</f>
        <v>0</v>
      </c>
      <c r="I187" s="21">
        <f t="shared" ref="I187" si="97">SUM(I180:I186)</f>
        <v>0</v>
      </c>
      <c r="J187" s="21">
        <f t="shared" ref="J187" si="98">SUM(J180:J186)</f>
        <v>0</v>
      </c>
      <c r="K187" s="27"/>
      <c r="L187" s="21">
        <f t="shared" ref="L187" si="99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100">SUM(G188:G190)</f>
        <v>0</v>
      </c>
      <c r="H191" s="21">
        <f t="shared" ref="H191" si="101">SUM(H188:H190)</f>
        <v>0</v>
      </c>
      <c r="I191" s="21">
        <f t="shared" ref="I191" si="102">SUM(I188:I190)</f>
        <v>0</v>
      </c>
      <c r="J191" s="21">
        <f t="shared" ref="J191" si="103">SUM(J188:J190)</f>
        <v>0</v>
      </c>
      <c r="K191" s="27"/>
      <c r="L191" s="21">
        <f t="shared" ref="L191" ca="1" si="104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5">SUM(G192:G200)</f>
        <v>0</v>
      </c>
      <c r="H201" s="21">
        <f t="shared" ref="H201" si="106">SUM(H192:H200)</f>
        <v>0</v>
      </c>
      <c r="I201" s="21">
        <f t="shared" ref="I201" si="107">SUM(I192:I200)</f>
        <v>0</v>
      </c>
      <c r="J201" s="21">
        <f t="shared" ref="J201" si="108">SUM(J192:J200)</f>
        <v>0</v>
      </c>
      <c r="K201" s="27"/>
      <c r="L201" s="21">
        <f t="shared" ref="L201" ca="1" si="109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10">SUM(G202:G205)</f>
        <v>0</v>
      </c>
      <c r="H206" s="21">
        <f t="shared" ref="H206" si="111">SUM(H202:H205)</f>
        <v>0</v>
      </c>
      <c r="I206" s="21">
        <f t="shared" ref="I206" si="112">SUM(I202:I205)</f>
        <v>0</v>
      </c>
      <c r="J206" s="21">
        <f t="shared" ref="J206" si="113">SUM(J202:J205)</f>
        <v>0</v>
      </c>
      <c r="K206" s="27"/>
      <c r="L206" s="21">
        <f t="shared" ref="L206" ca="1" si="114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5">SUM(G207:G212)</f>
        <v>0</v>
      </c>
      <c r="H213" s="21">
        <f t="shared" ref="H213" si="116">SUM(H207:H212)</f>
        <v>0</v>
      </c>
      <c r="I213" s="21">
        <f t="shared" ref="I213" si="117">SUM(I207:I212)</f>
        <v>0</v>
      </c>
      <c r="J213" s="21">
        <f t="shared" ref="J213" si="118">SUM(J207:J212)</f>
        <v>0</v>
      </c>
      <c r="K213" s="27"/>
      <c r="L213" s="21">
        <f t="shared" ref="L213" ca="1" si="119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20">SUM(G214:G219)</f>
        <v>0</v>
      </c>
      <c r="H220" s="21">
        <f t="shared" ref="H220" si="121">SUM(H214:H219)</f>
        <v>0</v>
      </c>
      <c r="I220" s="21">
        <f t="shared" ref="I220" si="122">SUM(I214:I219)</f>
        <v>0</v>
      </c>
      <c r="J220" s="21">
        <f t="shared" ref="J220" si="123">SUM(J214:J219)</f>
        <v>0</v>
      </c>
      <c r="K220" s="27"/>
      <c r="L220" s="21">
        <f t="shared" ref="L220" ca="1" si="124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5">G187+G191+G201+G206+G213+G220</f>
        <v>0</v>
      </c>
      <c r="H221" s="34">
        <f t="shared" ref="H221" si="126">H187+H191+H201+H206+H213+H220</f>
        <v>0</v>
      </c>
      <c r="I221" s="34">
        <f t="shared" ref="I221" si="127">I187+I191+I201+I206+I213+I220</f>
        <v>0</v>
      </c>
      <c r="J221" s="34">
        <f t="shared" ref="J221" si="128">J187+J191+J201+J206+J213+J220</f>
        <v>0</v>
      </c>
      <c r="K221" s="35"/>
      <c r="L221" s="34">
        <f t="shared" ref="L221" ca="1" si="129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30">SUM(G222:G228)</f>
        <v>0</v>
      </c>
      <c r="H229" s="21">
        <f t="shared" ref="H229" si="131">SUM(H222:H228)</f>
        <v>0</v>
      </c>
      <c r="I229" s="21">
        <f t="shared" ref="I229" si="132">SUM(I222:I228)</f>
        <v>0</v>
      </c>
      <c r="J229" s="21">
        <f t="shared" ref="J229" si="133">SUM(J222:J228)</f>
        <v>0</v>
      </c>
      <c r="K229" s="27"/>
      <c r="L229" s="21">
        <f t="shared" ref="L229:L271" si="134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5">SUM(G230:G232)</f>
        <v>0</v>
      </c>
      <c r="H233" s="21">
        <f t="shared" ref="H233" si="136">SUM(H230:H232)</f>
        <v>0</v>
      </c>
      <c r="I233" s="21">
        <f t="shared" ref="I233" si="137">SUM(I230:I232)</f>
        <v>0</v>
      </c>
      <c r="J233" s="21">
        <f t="shared" ref="J233" si="138">SUM(J230:J232)</f>
        <v>0</v>
      </c>
      <c r="K233" s="27"/>
      <c r="L233" s="21">
        <f t="shared" ref="L233" ca="1" si="139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40">SUM(G234:G242)</f>
        <v>0</v>
      </c>
      <c r="H243" s="21">
        <f t="shared" ref="H243" si="141">SUM(H234:H242)</f>
        <v>0</v>
      </c>
      <c r="I243" s="21">
        <f t="shared" ref="I243" si="142">SUM(I234:I242)</f>
        <v>0</v>
      </c>
      <c r="J243" s="21">
        <f t="shared" ref="J243" si="143">SUM(J234:J242)</f>
        <v>0</v>
      </c>
      <c r="K243" s="27"/>
      <c r="L243" s="21">
        <f t="shared" ref="L243" ca="1" si="144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5">SUM(G244:G247)</f>
        <v>0</v>
      </c>
      <c r="H248" s="21">
        <f t="shared" ref="H248" si="146">SUM(H244:H247)</f>
        <v>0</v>
      </c>
      <c r="I248" s="21">
        <f t="shared" ref="I248" si="147">SUM(I244:I247)</f>
        <v>0</v>
      </c>
      <c r="J248" s="21">
        <f t="shared" ref="J248" si="148">SUM(J244:J247)</f>
        <v>0</v>
      </c>
      <c r="K248" s="27"/>
      <c r="L248" s="21">
        <f t="shared" ref="L248" ca="1" si="149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50">SUM(G249:G254)</f>
        <v>0</v>
      </c>
      <c r="H255" s="21">
        <f t="shared" ref="H255" si="151">SUM(H249:H254)</f>
        <v>0</v>
      </c>
      <c r="I255" s="21">
        <f t="shared" ref="I255" si="152">SUM(I249:I254)</f>
        <v>0</v>
      </c>
      <c r="J255" s="21">
        <f t="shared" ref="J255" si="153">SUM(J249:J254)</f>
        <v>0</v>
      </c>
      <c r="K255" s="27"/>
      <c r="L255" s="21">
        <f t="shared" ref="L255" ca="1" si="154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5">SUM(G256:G261)</f>
        <v>0</v>
      </c>
      <c r="H262" s="21">
        <f t="shared" ref="H262" si="156">SUM(H256:H261)</f>
        <v>0</v>
      </c>
      <c r="I262" s="21">
        <f t="shared" ref="I262" si="157">SUM(I256:I261)</f>
        <v>0</v>
      </c>
      <c r="J262" s="21">
        <f t="shared" ref="J262" si="158">SUM(J256:J261)</f>
        <v>0</v>
      </c>
      <c r="K262" s="27"/>
      <c r="L262" s="21">
        <f t="shared" ref="L262" ca="1" si="159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60">G229+G233+G243+G248+G255+G262</f>
        <v>0</v>
      </c>
      <c r="H263" s="34">
        <f t="shared" ref="H263" si="161">H229+H233+H243+H248+H255+H262</f>
        <v>0</v>
      </c>
      <c r="I263" s="34">
        <f t="shared" ref="I263" si="162">I229+I233+I243+I248+I255+I262</f>
        <v>0</v>
      </c>
      <c r="J263" s="34">
        <f t="shared" ref="J263" si="163">J229+J233+J243+J248+J255+J262</f>
        <v>0</v>
      </c>
      <c r="K263" s="35"/>
      <c r="L263" s="34">
        <f t="shared" ref="L263" ca="1" si="164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5">SUM(G264:G270)</f>
        <v>0</v>
      </c>
      <c r="H271" s="21">
        <f t="shared" ref="H271" si="166">SUM(H264:H270)</f>
        <v>0</v>
      </c>
      <c r="I271" s="21">
        <f t="shared" ref="I271" si="167">SUM(I264:I270)</f>
        <v>0</v>
      </c>
      <c r="J271" s="21">
        <f t="shared" ref="J271" si="168">SUM(J264:J270)</f>
        <v>0</v>
      </c>
      <c r="K271" s="27"/>
      <c r="L271" s="21">
        <f t="shared" si="134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9">SUM(G272:G274)</f>
        <v>0</v>
      </c>
      <c r="H275" s="21">
        <f t="shared" ref="H275" si="170">SUM(H272:H274)</f>
        <v>0</v>
      </c>
      <c r="I275" s="21">
        <f t="shared" ref="I275" si="171">SUM(I272:I274)</f>
        <v>0</v>
      </c>
      <c r="J275" s="21">
        <f t="shared" ref="J275" si="172">SUM(J272:J274)</f>
        <v>0</v>
      </c>
      <c r="K275" s="27"/>
      <c r="L275" s="21">
        <f t="shared" ref="L275" ca="1" si="173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4">SUM(G276:G284)</f>
        <v>0</v>
      </c>
      <c r="H285" s="21">
        <f t="shared" ref="H285" si="175">SUM(H276:H284)</f>
        <v>0</v>
      </c>
      <c r="I285" s="21">
        <f t="shared" ref="I285" si="176">SUM(I276:I284)</f>
        <v>0</v>
      </c>
      <c r="J285" s="21">
        <f t="shared" ref="J285" si="177">SUM(J276:J284)</f>
        <v>0</v>
      </c>
      <c r="K285" s="27"/>
      <c r="L285" s="21">
        <f t="shared" ref="L285" ca="1" si="178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9">SUM(G286:G289)</f>
        <v>0</v>
      </c>
      <c r="H290" s="21">
        <f t="shared" ref="H290" si="180">SUM(H286:H289)</f>
        <v>0</v>
      </c>
      <c r="I290" s="21">
        <f t="shared" ref="I290" si="181">SUM(I286:I289)</f>
        <v>0</v>
      </c>
      <c r="J290" s="21">
        <f t="shared" ref="J290" si="182">SUM(J286:J289)</f>
        <v>0</v>
      </c>
      <c r="K290" s="27"/>
      <c r="L290" s="21">
        <f t="shared" ref="L290" ca="1" si="183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4">SUM(G291:G296)</f>
        <v>0</v>
      </c>
      <c r="H297" s="21">
        <f t="shared" ref="H297" si="185">SUM(H291:H296)</f>
        <v>0</v>
      </c>
      <c r="I297" s="21">
        <f t="shared" ref="I297" si="186">SUM(I291:I296)</f>
        <v>0</v>
      </c>
      <c r="J297" s="21">
        <f t="shared" ref="J297" si="187">SUM(J291:J296)</f>
        <v>0</v>
      </c>
      <c r="K297" s="27"/>
      <c r="L297" s="21">
        <f t="shared" ref="L297" ca="1" si="188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9">SUM(G298:G303)</f>
        <v>0</v>
      </c>
      <c r="H304" s="21">
        <f t="shared" ref="H304" si="190">SUM(H298:H303)</f>
        <v>0</v>
      </c>
      <c r="I304" s="21">
        <f t="shared" ref="I304" si="191">SUM(I298:I303)</f>
        <v>0</v>
      </c>
      <c r="J304" s="21">
        <f t="shared" ref="J304" si="192">SUM(J298:J303)</f>
        <v>0</v>
      </c>
      <c r="K304" s="27"/>
      <c r="L304" s="21">
        <f t="shared" ref="L304" ca="1" si="193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4">G271+G275+G285+G290+G297+G304</f>
        <v>0</v>
      </c>
      <c r="H305" s="34">
        <f t="shared" ref="H305" si="195">H271+H275+H285+H290+H297+H304</f>
        <v>0</v>
      </c>
      <c r="I305" s="34">
        <f t="shared" ref="I305" si="196">I271+I275+I285+I290+I297+I304</f>
        <v>0</v>
      </c>
      <c r="J305" s="34">
        <f t="shared" ref="J305" si="197">J271+J275+J285+J290+J297+J304</f>
        <v>0</v>
      </c>
      <c r="K305" s="35"/>
      <c r="L305" s="34">
        <f t="shared" ref="L305" ca="1" si="198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9">SUM(G306:G312)</f>
        <v>0</v>
      </c>
      <c r="H313" s="21">
        <f t="shared" ref="H313" si="200">SUM(H306:H312)</f>
        <v>0</v>
      </c>
      <c r="I313" s="21">
        <f t="shared" ref="I313" si="201">SUM(I306:I312)</f>
        <v>0</v>
      </c>
      <c r="J313" s="21">
        <f t="shared" ref="J313" si="202">SUM(J306:J312)</f>
        <v>0</v>
      </c>
      <c r="K313" s="27"/>
      <c r="L313" s="21">
        <f t="shared" ref="L313:L355" si="203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4">SUM(G314:G316)</f>
        <v>0</v>
      </c>
      <c r="H317" s="21">
        <f t="shared" ref="H317" si="205">SUM(H314:H316)</f>
        <v>0</v>
      </c>
      <c r="I317" s="21">
        <f t="shared" ref="I317" si="206">SUM(I314:I316)</f>
        <v>0</v>
      </c>
      <c r="J317" s="21">
        <f t="shared" ref="J317" si="207">SUM(J314:J316)</f>
        <v>0</v>
      </c>
      <c r="K317" s="27"/>
      <c r="L317" s="21">
        <f t="shared" ref="L317" ca="1" si="208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9">SUM(G318:G326)</f>
        <v>0</v>
      </c>
      <c r="H327" s="21">
        <f t="shared" ref="H327" si="210">SUM(H318:H326)</f>
        <v>0</v>
      </c>
      <c r="I327" s="21">
        <f t="shared" ref="I327" si="211">SUM(I318:I326)</f>
        <v>0</v>
      </c>
      <c r="J327" s="21">
        <f t="shared" ref="J327" si="212">SUM(J318:J326)</f>
        <v>0</v>
      </c>
      <c r="K327" s="27"/>
      <c r="L327" s="21">
        <f t="shared" ref="L327" ca="1" si="213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4">SUM(G328:G331)</f>
        <v>0</v>
      </c>
      <c r="H332" s="21">
        <f t="shared" ref="H332" si="215">SUM(H328:H331)</f>
        <v>0</v>
      </c>
      <c r="I332" s="21">
        <f t="shared" ref="I332" si="216">SUM(I328:I331)</f>
        <v>0</v>
      </c>
      <c r="J332" s="21">
        <f t="shared" ref="J332" si="217">SUM(J328:J331)</f>
        <v>0</v>
      </c>
      <c r="K332" s="27"/>
      <c r="L332" s="21">
        <f t="shared" ref="L332" ca="1" si="218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9">SUM(G333:G338)</f>
        <v>0</v>
      </c>
      <c r="H339" s="21">
        <f t="shared" ref="H339" si="220">SUM(H333:H338)</f>
        <v>0</v>
      </c>
      <c r="I339" s="21">
        <f t="shared" ref="I339" si="221">SUM(I333:I338)</f>
        <v>0</v>
      </c>
      <c r="J339" s="21">
        <f t="shared" ref="J339" si="222">SUM(J333:J338)</f>
        <v>0</v>
      </c>
      <c r="K339" s="27"/>
      <c r="L339" s="21">
        <f t="shared" ref="L339" ca="1" si="223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4">SUM(G340:G345)</f>
        <v>0</v>
      </c>
      <c r="H346" s="21">
        <f t="shared" ref="H346" si="225">SUM(H340:H345)</f>
        <v>0</v>
      </c>
      <c r="I346" s="21">
        <f t="shared" ref="I346" si="226">SUM(I340:I345)</f>
        <v>0</v>
      </c>
      <c r="J346" s="21">
        <f t="shared" ref="J346" si="227">SUM(J340:J345)</f>
        <v>0</v>
      </c>
      <c r="K346" s="27"/>
      <c r="L346" s="21">
        <f t="shared" ref="L346" ca="1" si="228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9">G313+G317+G327+G332+G339+G346</f>
        <v>0</v>
      </c>
      <c r="H347" s="34">
        <f t="shared" ref="H347" si="230">H313+H317+H327+H332+H339+H346</f>
        <v>0</v>
      </c>
      <c r="I347" s="34">
        <f t="shared" ref="I347" si="231">I313+I317+I327+I332+I339+I346</f>
        <v>0</v>
      </c>
      <c r="J347" s="34">
        <f t="shared" ref="J347" si="232">J313+J317+J327+J332+J339+J346</f>
        <v>0</v>
      </c>
      <c r="K347" s="35"/>
      <c r="L347" s="34">
        <f t="shared" ref="L347" ca="1" si="233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34">SUM(G348:G354)</f>
        <v>0</v>
      </c>
      <c r="H355" s="21">
        <f t="shared" ref="H355" si="235">SUM(H348:H354)</f>
        <v>0</v>
      </c>
      <c r="I355" s="21">
        <f t="shared" ref="I355" si="236">SUM(I348:I354)</f>
        <v>0</v>
      </c>
      <c r="J355" s="21">
        <f t="shared" ref="J355" si="237">SUM(J348:J354)</f>
        <v>0</v>
      </c>
      <c r="K355" s="27"/>
      <c r="L355" s="21">
        <f t="shared" si="203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8">SUM(G356:G358)</f>
        <v>0</v>
      </c>
      <c r="H359" s="21">
        <f t="shared" ref="H359" si="239">SUM(H356:H358)</f>
        <v>0</v>
      </c>
      <c r="I359" s="21">
        <f t="shared" ref="I359" si="240">SUM(I356:I358)</f>
        <v>0</v>
      </c>
      <c r="J359" s="21">
        <f t="shared" ref="J359" si="241">SUM(J356:J358)</f>
        <v>0</v>
      </c>
      <c r="K359" s="27"/>
      <c r="L359" s="21">
        <f t="shared" ref="L359" ca="1" si="242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43">SUM(G360:G368)</f>
        <v>0</v>
      </c>
      <c r="H369" s="21">
        <f t="shared" ref="H369" si="244">SUM(H360:H368)</f>
        <v>0</v>
      </c>
      <c r="I369" s="21">
        <f t="shared" ref="I369" si="245">SUM(I360:I368)</f>
        <v>0</v>
      </c>
      <c r="J369" s="21">
        <f t="shared" ref="J369" si="246">SUM(J360:J368)</f>
        <v>0</v>
      </c>
      <c r="K369" s="27"/>
      <c r="L369" s="21">
        <f t="shared" ref="L369" ca="1" si="247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48">SUM(G370:G373)</f>
        <v>0</v>
      </c>
      <c r="H374" s="21">
        <f t="shared" ref="H374" si="249">SUM(H370:H373)</f>
        <v>0</v>
      </c>
      <c r="I374" s="21">
        <f t="shared" ref="I374" si="250">SUM(I370:I373)</f>
        <v>0</v>
      </c>
      <c r="J374" s="21">
        <f t="shared" ref="J374" si="251">SUM(J370:J373)</f>
        <v>0</v>
      </c>
      <c r="K374" s="27"/>
      <c r="L374" s="21">
        <f t="shared" ref="L374" ca="1" si="252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53">SUM(G375:G380)</f>
        <v>0</v>
      </c>
      <c r="H381" s="21">
        <f t="shared" ref="H381" si="254">SUM(H375:H380)</f>
        <v>0</v>
      </c>
      <c r="I381" s="21">
        <f t="shared" ref="I381" si="255">SUM(I375:I380)</f>
        <v>0</v>
      </c>
      <c r="J381" s="21">
        <f t="shared" ref="J381" si="256">SUM(J375:J380)</f>
        <v>0</v>
      </c>
      <c r="K381" s="27"/>
      <c r="L381" s="21">
        <f t="shared" ref="L381" ca="1" si="257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58">SUM(G382:G387)</f>
        <v>0</v>
      </c>
      <c r="H388" s="21">
        <f t="shared" ref="H388" si="259">SUM(H382:H387)</f>
        <v>0</v>
      </c>
      <c r="I388" s="21">
        <f t="shared" ref="I388" si="260">SUM(I382:I387)</f>
        <v>0</v>
      </c>
      <c r="J388" s="21">
        <f t="shared" ref="J388" si="261">SUM(J382:J387)</f>
        <v>0</v>
      </c>
      <c r="K388" s="27"/>
      <c r="L388" s="21">
        <f t="shared" ref="L388" ca="1" si="262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0</v>
      </c>
      <c r="G389" s="34">
        <f t="shared" ref="G389" si="263">G355+G359+G369+G374+G381+G388</f>
        <v>0</v>
      </c>
      <c r="H389" s="34">
        <f t="shared" ref="H389" si="264">H355+H359+H369+H374+H381+H388</f>
        <v>0</v>
      </c>
      <c r="I389" s="34">
        <f t="shared" ref="I389" si="265">I355+I359+I369+I374+I381+I388</f>
        <v>0</v>
      </c>
      <c r="J389" s="34">
        <f t="shared" ref="J389" si="266">J355+J359+J369+J374+J381+J388</f>
        <v>0</v>
      </c>
      <c r="K389" s="35"/>
      <c r="L389" s="34">
        <f t="shared" ref="L389" ca="1" si="267">L355+L359+L369+L374+L381+L388</f>
        <v>0</v>
      </c>
    </row>
    <row r="390" spans="1:12" ht="25.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 t="s">
        <v>47</v>
      </c>
      <c r="F390" s="48">
        <v>180</v>
      </c>
      <c r="G390" s="48">
        <v>5</v>
      </c>
      <c r="H390" s="48">
        <v>7</v>
      </c>
      <c r="I390" s="48">
        <v>24</v>
      </c>
      <c r="J390" s="48">
        <v>181</v>
      </c>
      <c r="K390" s="49">
        <v>103</v>
      </c>
      <c r="L390" s="48" t="s">
        <v>48</v>
      </c>
    </row>
    <row r="391" spans="1:12" ht="25.5" x14ac:dyDescent="0.25">
      <c r="A391" s="25"/>
      <c r="B391" s="16"/>
      <c r="C391" s="11"/>
      <c r="D391" s="6"/>
      <c r="E391" s="50" t="s">
        <v>49</v>
      </c>
      <c r="F391" s="51">
        <v>180</v>
      </c>
      <c r="G391" s="51">
        <v>5</v>
      </c>
      <c r="H391" s="51">
        <v>5</v>
      </c>
      <c r="I391" s="51">
        <v>21</v>
      </c>
      <c r="J391" s="51">
        <v>170</v>
      </c>
      <c r="K391" s="52">
        <v>135</v>
      </c>
      <c r="L391" s="51" t="s">
        <v>50</v>
      </c>
    </row>
    <row r="392" spans="1:12" ht="25.5" x14ac:dyDescent="0.25">
      <c r="A392" s="25"/>
      <c r="B392" s="16"/>
      <c r="C392" s="11"/>
      <c r="D392" s="7" t="s">
        <v>22</v>
      </c>
      <c r="E392" s="50" t="s">
        <v>51</v>
      </c>
      <c r="F392" s="51">
        <v>25</v>
      </c>
      <c r="G392" s="51">
        <v>3</v>
      </c>
      <c r="H392" s="51">
        <v>6</v>
      </c>
      <c r="I392" s="51">
        <v>26</v>
      </c>
      <c r="J392" s="51">
        <v>129</v>
      </c>
      <c r="K392" s="52">
        <v>1</v>
      </c>
      <c r="L392" s="51" t="s">
        <v>52</v>
      </c>
    </row>
    <row r="393" spans="1:12" ht="25.5" x14ac:dyDescent="0.25">
      <c r="A393" s="25"/>
      <c r="B393" s="16"/>
      <c r="C393" s="11"/>
      <c r="D393" s="7" t="s">
        <v>23</v>
      </c>
      <c r="E393" s="50" t="s">
        <v>53</v>
      </c>
      <c r="F393" s="51">
        <v>40</v>
      </c>
      <c r="G393" s="51">
        <v>3</v>
      </c>
      <c r="H393" s="51">
        <v>2</v>
      </c>
      <c r="I393" s="51">
        <v>26</v>
      </c>
      <c r="J393" s="51">
        <v>12</v>
      </c>
      <c r="K393" s="52">
        <v>1</v>
      </c>
      <c r="L393" s="51" t="s">
        <v>54</v>
      </c>
    </row>
    <row r="394" spans="1:12" ht="25.5" x14ac:dyDescent="0.25">
      <c r="A394" s="25"/>
      <c r="B394" s="16"/>
      <c r="C394" s="11"/>
      <c r="D394" s="7" t="s">
        <v>24</v>
      </c>
      <c r="E394" s="50" t="s">
        <v>55</v>
      </c>
      <c r="F394" s="51">
        <v>200</v>
      </c>
      <c r="G394" s="51">
        <v>1</v>
      </c>
      <c r="H394" s="51">
        <v>0</v>
      </c>
      <c r="I394" s="51">
        <v>46</v>
      </c>
      <c r="J394" s="51">
        <v>72</v>
      </c>
      <c r="K394" s="52">
        <v>18</v>
      </c>
      <c r="L394" s="51" t="s">
        <v>56</v>
      </c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25.5" x14ac:dyDescent="0.25">
      <c r="A397" s="26"/>
      <c r="B397" s="18"/>
      <c r="C397" s="8"/>
      <c r="D397" s="19" t="s">
        <v>39</v>
      </c>
      <c r="E397" s="9"/>
      <c r="F397" s="21">
        <f>SUM(F390:F396)</f>
        <v>625</v>
      </c>
      <c r="G397" s="21">
        <v>38</v>
      </c>
      <c r="H397" s="21">
        <v>43</v>
      </c>
      <c r="I397" s="21">
        <v>190</v>
      </c>
      <c r="J397" s="21">
        <v>1027</v>
      </c>
      <c r="K397" s="27"/>
      <c r="L397" s="21" t="s">
        <v>57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68">SUM(G398:G400)</f>
        <v>0</v>
      </c>
      <c r="H401" s="21">
        <f t="shared" ref="H401" si="269">SUM(H398:H400)</f>
        <v>0</v>
      </c>
      <c r="I401" s="21">
        <f t="shared" ref="I401" si="270">SUM(I398:I400)</f>
        <v>0</v>
      </c>
      <c r="J401" s="21">
        <f t="shared" ref="J401" si="271">SUM(J398:J400)</f>
        <v>0</v>
      </c>
      <c r="K401" s="27"/>
      <c r="L401" s="21">
        <f t="shared" ref="L401" ca="1" si="272">SUM(L398:L406)</f>
        <v>0</v>
      </c>
    </row>
    <row r="402" spans="1:12" ht="25.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 t="s">
        <v>58</v>
      </c>
      <c r="F402" s="51">
        <v>60</v>
      </c>
      <c r="G402" s="51">
        <v>0.94</v>
      </c>
      <c r="H402" s="51">
        <v>2.9</v>
      </c>
      <c r="I402" s="51">
        <v>4.5</v>
      </c>
      <c r="J402" s="51">
        <v>50</v>
      </c>
      <c r="K402" s="52">
        <v>81</v>
      </c>
      <c r="L402" s="51" t="s">
        <v>59</v>
      </c>
    </row>
    <row r="403" spans="1:12" ht="25.5" x14ac:dyDescent="0.25">
      <c r="A403" s="25"/>
      <c r="B403" s="16"/>
      <c r="C403" s="11"/>
      <c r="D403" s="7" t="s">
        <v>28</v>
      </c>
      <c r="E403" s="50" t="s">
        <v>60</v>
      </c>
      <c r="F403" s="51">
        <v>200</v>
      </c>
      <c r="G403" s="51">
        <v>2</v>
      </c>
      <c r="H403" s="51">
        <v>1.9</v>
      </c>
      <c r="I403" s="51">
        <v>16.399999999999999</v>
      </c>
      <c r="J403" s="51">
        <v>137</v>
      </c>
      <c r="K403" s="52">
        <v>190</v>
      </c>
      <c r="L403" s="51" t="s">
        <v>61</v>
      </c>
    </row>
    <row r="404" spans="1:12" ht="25.5" x14ac:dyDescent="0.25">
      <c r="A404" s="25"/>
      <c r="B404" s="16"/>
      <c r="C404" s="11"/>
      <c r="D404" s="7" t="s">
        <v>29</v>
      </c>
      <c r="E404" s="50" t="s">
        <v>62</v>
      </c>
      <c r="F404" s="51">
        <v>90</v>
      </c>
      <c r="G404" s="51">
        <v>20.100000000000001</v>
      </c>
      <c r="H404" s="51">
        <v>16.899999999999999</v>
      </c>
      <c r="I404" s="51">
        <v>4</v>
      </c>
      <c r="J404" s="51">
        <v>260.39999999999998</v>
      </c>
      <c r="K404" s="52">
        <v>1210</v>
      </c>
      <c r="L404" s="51" t="s">
        <v>63</v>
      </c>
    </row>
    <row r="405" spans="1:12" ht="25.5" x14ac:dyDescent="0.25">
      <c r="A405" s="25"/>
      <c r="B405" s="16"/>
      <c r="C405" s="11"/>
      <c r="D405" s="7" t="s">
        <v>30</v>
      </c>
      <c r="E405" s="50" t="s">
        <v>64</v>
      </c>
      <c r="F405" s="51">
        <v>150</v>
      </c>
      <c r="G405" s="51">
        <v>6</v>
      </c>
      <c r="H405" s="51">
        <v>6.1</v>
      </c>
      <c r="I405" s="51">
        <v>30.2</v>
      </c>
      <c r="J405" s="51">
        <v>202</v>
      </c>
      <c r="K405" s="52">
        <v>224</v>
      </c>
      <c r="L405" s="51" t="s">
        <v>65</v>
      </c>
    </row>
    <row r="406" spans="1:12" ht="25.5" x14ac:dyDescent="0.25">
      <c r="A406" s="25"/>
      <c r="B406" s="16"/>
      <c r="C406" s="11"/>
      <c r="D406" s="7" t="s">
        <v>31</v>
      </c>
      <c r="E406" s="50" t="s">
        <v>66</v>
      </c>
      <c r="F406" s="51">
        <v>200</v>
      </c>
      <c r="G406" s="51">
        <v>0</v>
      </c>
      <c r="H406" s="51">
        <v>0</v>
      </c>
      <c r="I406" s="51">
        <v>19</v>
      </c>
      <c r="J406" s="51">
        <v>72.62</v>
      </c>
      <c r="K406" s="52">
        <v>445</v>
      </c>
      <c r="L406" s="51" t="s">
        <v>67</v>
      </c>
    </row>
    <row r="407" spans="1:12" ht="25.5" x14ac:dyDescent="0.25">
      <c r="A407" s="25"/>
      <c r="B407" s="16"/>
      <c r="C407" s="11"/>
      <c r="D407" s="7" t="s">
        <v>32</v>
      </c>
      <c r="E407" s="50" t="s">
        <v>68</v>
      </c>
      <c r="F407" s="51">
        <v>80</v>
      </c>
      <c r="G407" s="51">
        <v>1.8</v>
      </c>
      <c r="H407" s="51">
        <v>0.1</v>
      </c>
      <c r="I407" s="51">
        <v>34.6</v>
      </c>
      <c r="J407" s="51">
        <v>14.8</v>
      </c>
      <c r="K407" s="52">
        <v>1</v>
      </c>
      <c r="L407" s="51" t="s">
        <v>69</v>
      </c>
    </row>
    <row r="408" spans="1:12" ht="25.5" x14ac:dyDescent="0.25">
      <c r="A408" s="25"/>
      <c r="B408" s="16"/>
      <c r="C408" s="11"/>
      <c r="D408" s="7" t="s">
        <v>33</v>
      </c>
      <c r="E408" s="50" t="s">
        <v>70</v>
      </c>
      <c r="F408" s="51">
        <v>20</v>
      </c>
      <c r="G408" s="51">
        <v>0.2</v>
      </c>
      <c r="H408" s="51">
        <v>0.7</v>
      </c>
      <c r="I408" s="51">
        <v>2</v>
      </c>
      <c r="J408" s="51">
        <v>15.8</v>
      </c>
      <c r="K408" s="52">
        <v>76</v>
      </c>
      <c r="L408" s="51" t="s">
        <v>71</v>
      </c>
    </row>
    <row r="409" spans="1:12" ht="25.5" x14ac:dyDescent="0.25">
      <c r="A409" s="25"/>
      <c r="B409" s="16"/>
      <c r="C409" s="11"/>
      <c r="D409" s="6"/>
      <c r="E409" s="50" t="s">
        <v>72</v>
      </c>
      <c r="F409" s="51">
        <v>158</v>
      </c>
      <c r="G409" s="51">
        <v>0.52</v>
      </c>
      <c r="H409" s="51">
        <v>0.52</v>
      </c>
      <c r="I409" s="51">
        <v>12.95</v>
      </c>
      <c r="J409" s="51">
        <v>73.2</v>
      </c>
      <c r="K409" s="52">
        <v>89</v>
      </c>
      <c r="L409" s="51" t="s">
        <v>73</v>
      </c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25.5" x14ac:dyDescent="0.25">
      <c r="A411" s="26"/>
      <c r="B411" s="18"/>
      <c r="C411" s="8"/>
      <c r="D411" s="19" t="s">
        <v>39</v>
      </c>
      <c r="E411" s="9"/>
      <c r="F411" s="21">
        <f>SUM(F402:F410)</f>
        <v>958</v>
      </c>
      <c r="G411" s="21">
        <v>31.560000000000002</v>
      </c>
      <c r="H411" s="21">
        <v>29.119999999999997</v>
      </c>
      <c r="I411" s="21">
        <v>123.65</v>
      </c>
      <c r="J411" s="21">
        <v>825.81999999999994</v>
      </c>
      <c r="K411" s="27"/>
      <c r="L411" s="21" t="s">
        <v>74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73">SUM(G412:G415)</f>
        <v>0</v>
      </c>
      <c r="H416" s="21">
        <f t="shared" ref="H416" si="274">SUM(H412:H415)</f>
        <v>0</v>
      </c>
      <c r="I416" s="21">
        <f t="shared" ref="I416" si="275">SUM(I412:I415)</f>
        <v>0</v>
      </c>
      <c r="J416" s="21">
        <f t="shared" ref="J416" si="276">SUM(J412:J415)</f>
        <v>0</v>
      </c>
      <c r="K416" s="27"/>
      <c r="L416" s="21">
        <f t="shared" ref="L416" si="277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78">SUM(G417:G422)</f>
        <v>0</v>
      </c>
      <c r="H423" s="21">
        <f t="shared" ref="H423" si="279">SUM(H417:H422)</f>
        <v>0</v>
      </c>
      <c r="I423" s="21">
        <f t="shared" ref="I423" si="280">SUM(I417:I422)</f>
        <v>0</v>
      </c>
      <c r="J423" s="21">
        <f t="shared" ref="J423" si="281">SUM(J417:J422)</f>
        <v>0</v>
      </c>
      <c r="K423" s="27"/>
      <c r="L423" s="21">
        <f t="shared" ref="L423" ca="1" si="282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83">SUM(G424:G429)</f>
        <v>0</v>
      </c>
      <c r="H430" s="21">
        <f t="shared" ref="H430" si="284">SUM(H424:H429)</f>
        <v>0</v>
      </c>
      <c r="I430" s="21">
        <f t="shared" ref="I430" si="285">SUM(I424:I429)</f>
        <v>0</v>
      </c>
      <c r="J430" s="21">
        <f t="shared" ref="J430" si="286">SUM(J424:J429)</f>
        <v>0</v>
      </c>
      <c r="K430" s="27"/>
      <c r="L430" s="21">
        <f t="shared" ref="L430" ca="1" si="287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1583</v>
      </c>
      <c r="G431" s="34">
        <f t="shared" ref="G431" si="288">G397+G401+G411+G416+G423+G430</f>
        <v>69.56</v>
      </c>
      <c r="H431" s="34">
        <f t="shared" ref="H431" si="289">H397+H401+H411+H416+H423+H430</f>
        <v>72.12</v>
      </c>
      <c r="I431" s="34">
        <f t="shared" ref="I431" si="290">I397+I401+I411+I416+I423+I430</f>
        <v>313.64999999999998</v>
      </c>
      <c r="J431" s="34">
        <f t="shared" ref="J431" si="291">J397+J401+J411+J416+J423+J430</f>
        <v>1852.82</v>
      </c>
      <c r="K431" s="35"/>
      <c r="L431" s="34">
        <f t="shared" ref="L431" ca="1" si="292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293">SUM(G432:G438)</f>
        <v>0</v>
      </c>
      <c r="H439" s="21">
        <f t="shared" ref="H439" si="294">SUM(H432:H438)</f>
        <v>0</v>
      </c>
      <c r="I439" s="21">
        <f t="shared" ref="I439" si="295">SUM(I432:I438)</f>
        <v>0</v>
      </c>
      <c r="J439" s="21">
        <f t="shared" ref="J439" si="296">SUM(J432:J438)</f>
        <v>0</v>
      </c>
      <c r="K439" s="27"/>
      <c r="L439" s="21">
        <f t="shared" ref="L397:L439" si="297">SUM(L432:L438)</f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298">SUM(G440:G442)</f>
        <v>0</v>
      </c>
      <c r="H443" s="21">
        <f t="shared" ref="H443" si="299">SUM(H440:H442)</f>
        <v>0</v>
      </c>
      <c r="I443" s="21">
        <f t="shared" ref="I443" si="300">SUM(I440:I442)</f>
        <v>0</v>
      </c>
      <c r="J443" s="21">
        <f t="shared" ref="J443" si="301">SUM(J440:J442)</f>
        <v>0</v>
      </c>
      <c r="K443" s="27"/>
      <c r="L443" s="21">
        <f t="shared" ref="L443" ca="1" si="302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03">SUM(G444:G452)</f>
        <v>0</v>
      </c>
      <c r="H453" s="21">
        <f t="shared" ref="H453" si="304">SUM(H444:H452)</f>
        <v>0</v>
      </c>
      <c r="I453" s="21">
        <f t="shared" ref="I453" si="305">SUM(I444:I452)</f>
        <v>0</v>
      </c>
      <c r="J453" s="21">
        <f t="shared" ref="J453" si="306">SUM(J444:J452)</f>
        <v>0</v>
      </c>
      <c r="K453" s="27"/>
      <c r="L453" s="21">
        <f t="shared" ref="L453" ca="1" si="307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08">SUM(G454:G457)</f>
        <v>0</v>
      </c>
      <c r="H458" s="21">
        <f t="shared" ref="H458" si="309">SUM(H454:H457)</f>
        <v>0</v>
      </c>
      <c r="I458" s="21">
        <f t="shared" ref="I458" si="310">SUM(I454:I457)</f>
        <v>0</v>
      </c>
      <c r="J458" s="21">
        <f t="shared" ref="J458" si="311">SUM(J454:J457)</f>
        <v>0</v>
      </c>
      <c r="K458" s="27"/>
      <c r="L458" s="21">
        <f t="shared" ref="L458" ca="1" si="312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13">SUM(G459:G464)</f>
        <v>0</v>
      </c>
      <c r="H465" s="21">
        <f t="shared" ref="H465" si="314">SUM(H459:H464)</f>
        <v>0</v>
      </c>
      <c r="I465" s="21">
        <f t="shared" ref="I465" si="315">SUM(I459:I464)</f>
        <v>0</v>
      </c>
      <c r="J465" s="21">
        <f t="shared" ref="J465" si="316">SUM(J459:J464)</f>
        <v>0</v>
      </c>
      <c r="K465" s="27"/>
      <c r="L465" s="21">
        <f t="shared" ref="L465" ca="1" si="317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18">SUM(G466:G471)</f>
        <v>0</v>
      </c>
      <c r="H472" s="21">
        <f t="shared" ref="H472" si="319">SUM(H466:H471)</f>
        <v>0</v>
      </c>
      <c r="I472" s="21">
        <f t="shared" ref="I472" si="320">SUM(I466:I471)</f>
        <v>0</v>
      </c>
      <c r="J472" s="21">
        <f t="shared" ref="J472" si="321">SUM(J466:J471)</f>
        <v>0</v>
      </c>
      <c r="K472" s="27"/>
      <c r="L472" s="21">
        <f t="shared" ref="L472" ca="1" si="322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23">G439+G443+G453+G458+G465+G472</f>
        <v>0</v>
      </c>
      <c r="H473" s="34">
        <f t="shared" ref="H473" si="324">H439+H443+H453+H458+H465+H472</f>
        <v>0</v>
      </c>
      <c r="I473" s="34">
        <f t="shared" ref="I473" si="325">I439+I443+I453+I458+I465+I472</f>
        <v>0</v>
      </c>
      <c r="J473" s="34">
        <f t="shared" ref="J473" si="326">J439+J443+J453+J458+J465+J472</f>
        <v>0</v>
      </c>
      <c r="K473" s="35"/>
      <c r="L473" s="34">
        <f t="shared" ref="L473" ca="1" si="327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28">SUM(G474:G480)</f>
        <v>0</v>
      </c>
      <c r="H481" s="21">
        <f t="shared" ref="H481" si="329">SUM(H474:H480)</f>
        <v>0</v>
      </c>
      <c r="I481" s="21">
        <f t="shared" ref="I481" si="330">SUM(I474:I480)</f>
        <v>0</v>
      </c>
      <c r="J481" s="21">
        <f t="shared" ref="J481" si="331">SUM(J474:J480)</f>
        <v>0</v>
      </c>
      <c r="K481" s="27"/>
      <c r="L481" s="21">
        <f t="shared" ref="L481:L523" si="332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33">SUM(G482:G484)</f>
        <v>0</v>
      </c>
      <c r="H485" s="21">
        <f t="shared" ref="H485" si="334">SUM(H482:H484)</f>
        <v>0</v>
      </c>
      <c r="I485" s="21">
        <f t="shared" ref="I485" si="335">SUM(I482:I484)</f>
        <v>0</v>
      </c>
      <c r="J485" s="21">
        <f t="shared" ref="J485" si="336">SUM(J482:J484)</f>
        <v>0</v>
      </c>
      <c r="K485" s="27"/>
      <c r="L485" s="21">
        <f t="shared" ref="L485" ca="1" si="337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38">SUM(G486:G494)</f>
        <v>0</v>
      </c>
      <c r="H495" s="21">
        <f t="shared" ref="H495" si="339">SUM(H486:H494)</f>
        <v>0</v>
      </c>
      <c r="I495" s="21">
        <f t="shared" ref="I495" si="340">SUM(I486:I494)</f>
        <v>0</v>
      </c>
      <c r="J495" s="21">
        <f t="shared" ref="J495" si="341">SUM(J486:J494)</f>
        <v>0</v>
      </c>
      <c r="K495" s="27"/>
      <c r="L495" s="21">
        <f t="shared" ref="L495" ca="1" si="342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43">SUM(G496:G499)</f>
        <v>0</v>
      </c>
      <c r="H500" s="21">
        <f t="shared" ref="H500" si="344">SUM(H496:H499)</f>
        <v>0</v>
      </c>
      <c r="I500" s="21">
        <f t="shared" ref="I500" si="345">SUM(I496:I499)</f>
        <v>0</v>
      </c>
      <c r="J500" s="21">
        <f t="shared" ref="J500" si="346">SUM(J496:J499)</f>
        <v>0</v>
      </c>
      <c r="K500" s="27"/>
      <c r="L500" s="21">
        <f t="shared" ref="L500" ca="1" si="347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48">SUM(G501:G506)</f>
        <v>0</v>
      </c>
      <c r="H507" s="21">
        <f t="shared" ref="H507" si="349">SUM(H501:H506)</f>
        <v>0</v>
      </c>
      <c r="I507" s="21">
        <f t="shared" ref="I507" si="350">SUM(I501:I506)</f>
        <v>0</v>
      </c>
      <c r="J507" s="21">
        <f t="shared" ref="J507" si="351">SUM(J501:J506)</f>
        <v>0</v>
      </c>
      <c r="K507" s="27"/>
      <c r="L507" s="21">
        <f t="shared" ref="L507" ca="1" si="352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53">SUM(G508:G513)</f>
        <v>0</v>
      </c>
      <c r="H514" s="21">
        <f t="shared" ref="H514" si="354">SUM(H508:H513)</f>
        <v>0</v>
      </c>
      <c r="I514" s="21">
        <f t="shared" ref="I514" si="355">SUM(I508:I513)</f>
        <v>0</v>
      </c>
      <c r="J514" s="21">
        <f t="shared" ref="J514" si="356">SUM(J508:J513)</f>
        <v>0</v>
      </c>
      <c r="K514" s="27"/>
      <c r="L514" s="21">
        <f t="shared" ref="L514" ca="1" si="357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58">G481+G485+G495+G500+G507+G514</f>
        <v>0</v>
      </c>
      <c r="H515" s="34">
        <f t="shared" ref="H515" si="359">H481+H485+H495+H500+H507+H514</f>
        <v>0</v>
      </c>
      <c r="I515" s="34">
        <f t="shared" ref="I515" si="360">I481+I485+I495+I500+I507+I514</f>
        <v>0</v>
      </c>
      <c r="J515" s="34">
        <f t="shared" ref="J515" si="361">J481+J485+J495+J500+J507+J514</f>
        <v>0</v>
      </c>
      <c r="K515" s="35"/>
      <c r="L515" s="34">
        <f t="shared" ref="L515" ca="1" si="362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63">SUM(G516:G522)</f>
        <v>0</v>
      </c>
      <c r="H523" s="21">
        <f t="shared" ref="H523" si="364">SUM(H516:H522)</f>
        <v>0</v>
      </c>
      <c r="I523" s="21">
        <f t="shared" ref="I523" si="365">SUM(I516:I522)</f>
        <v>0</v>
      </c>
      <c r="J523" s="21">
        <f t="shared" ref="J523" si="366">SUM(J516:J522)</f>
        <v>0</v>
      </c>
      <c r="K523" s="27"/>
      <c r="L523" s="21">
        <f t="shared" si="332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67">SUM(G524:G526)</f>
        <v>0</v>
      </c>
      <c r="H527" s="21">
        <f t="shared" ref="H527" si="368">SUM(H524:H526)</f>
        <v>0</v>
      </c>
      <c r="I527" s="21">
        <f t="shared" ref="I527" si="369">SUM(I524:I526)</f>
        <v>0</v>
      </c>
      <c r="J527" s="21">
        <f t="shared" ref="J527" si="370">SUM(J524:J526)</f>
        <v>0</v>
      </c>
      <c r="K527" s="27"/>
      <c r="L527" s="21">
        <f t="shared" ref="L527" ca="1" si="371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72">SUM(G528:G536)</f>
        <v>0</v>
      </c>
      <c r="H537" s="21">
        <f t="shared" ref="H537" si="373">SUM(H528:H536)</f>
        <v>0</v>
      </c>
      <c r="I537" s="21">
        <f t="shared" ref="I537" si="374">SUM(I528:I536)</f>
        <v>0</v>
      </c>
      <c r="J537" s="21">
        <f t="shared" ref="J537" si="375">SUM(J528:J536)</f>
        <v>0</v>
      </c>
      <c r="K537" s="27"/>
      <c r="L537" s="21">
        <f t="shared" ref="L537" ca="1" si="376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77">SUM(G538:G541)</f>
        <v>0</v>
      </c>
      <c r="H542" s="21">
        <f t="shared" ref="H542" si="378">SUM(H538:H541)</f>
        <v>0</v>
      </c>
      <c r="I542" s="21">
        <f t="shared" ref="I542" si="379">SUM(I538:I541)</f>
        <v>0</v>
      </c>
      <c r="J542" s="21">
        <f t="shared" ref="J542" si="380">SUM(J538:J541)</f>
        <v>0</v>
      </c>
      <c r="K542" s="27"/>
      <c r="L542" s="21">
        <f t="shared" ref="L542" ca="1" si="381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82">SUM(G543:G548)</f>
        <v>0</v>
      </c>
      <c r="H549" s="21">
        <f t="shared" ref="H549" si="383">SUM(H543:H548)</f>
        <v>0</v>
      </c>
      <c r="I549" s="21">
        <f t="shared" ref="I549" si="384">SUM(I543:I548)</f>
        <v>0</v>
      </c>
      <c r="J549" s="21">
        <f t="shared" ref="J549" si="385">SUM(J543:J548)</f>
        <v>0</v>
      </c>
      <c r="K549" s="27"/>
      <c r="L549" s="21">
        <f t="shared" ref="L549" ca="1" si="386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87">SUM(G550:G555)</f>
        <v>0</v>
      </c>
      <c r="H556" s="21">
        <f t="shared" ref="H556" si="388">SUM(H550:H555)</f>
        <v>0</v>
      </c>
      <c r="I556" s="21">
        <f t="shared" ref="I556" si="389">SUM(I550:I555)</f>
        <v>0</v>
      </c>
      <c r="J556" s="21">
        <f t="shared" ref="J556" si="390">SUM(J550:J555)</f>
        <v>0</v>
      </c>
      <c r="K556" s="27"/>
      <c r="L556" s="21">
        <f t="shared" ref="L556" ca="1" si="391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392">G523+G527+G537+G542+G549+G556</f>
        <v>0</v>
      </c>
      <c r="H557" s="34">
        <f t="shared" ref="H557" si="393">H523+H527+H537+H542+H549+H556</f>
        <v>0</v>
      </c>
      <c r="I557" s="34">
        <f t="shared" ref="I557" si="394">I523+I527+I537+I542+I549+I556</f>
        <v>0</v>
      </c>
      <c r="J557" s="34">
        <f t="shared" ref="J557" si="395">J523+J527+J537+J542+J549+J556</f>
        <v>0</v>
      </c>
      <c r="K557" s="35"/>
      <c r="L557" s="34">
        <f t="shared" ref="L557" ca="1" si="396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397">SUM(G558:G564)</f>
        <v>0</v>
      </c>
      <c r="H565" s="21">
        <f t="shared" ref="H565" si="398">SUM(H558:H564)</f>
        <v>0</v>
      </c>
      <c r="I565" s="21">
        <f t="shared" ref="I565" si="399">SUM(I558:I564)</f>
        <v>0</v>
      </c>
      <c r="J565" s="21">
        <f t="shared" ref="J565" si="400">SUM(J558:J564)</f>
        <v>0</v>
      </c>
      <c r="K565" s="27"/>
      <c r="L565" s="21">
        <f t="shared" ref="L565" si="401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02">SUM(G566:G568)</f>
        <v>0</v>
      </c>
      <c r="H569" s="21">
        <f t="shared" ref="H569" si="403">SUM(H566:H568)</f>
        <v>0</v>
      </c>
      <c r="I569" s="21">
        <f t="shared" ref="I569" si="404">SUM(I566:I568)</f>
        <v>0</v>
      </c>
      <c r="J569" s="21">
        <f t="shared" ref="J569" si="405">SUM(J566:J568)</f>
        <v>0</v>
      </c>
      <c r="K569" s="27"/>
      <c r="L569" s="21">
        <f t="shared" ref="L569" ca="1" si="406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07">SUM(G570:G578)</f>
        <v>0</v>
      </c>
      <c r="H579" s="21">
        <f t="shared" ref="H579" si="408">SUM(H570:H578)</f>
        <v>0</v>
      </c>
      <c r="I579" s="21">
        <f t="shared" ref="I579" si="409">SUM(I570:I578)</f>
        <v>0</v>
      </c>
      <c r="J579" s="21">
        <f t="shared" ref="J579" si="410">SUM(J570:J578)</f>
        <v>0</v>
      </c>
      <c r="K579" s="27"/>
      <c r="L579" s="21">
        <f t="shared" ref="L579" ca="1" si="411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12">SUM(G580:G583)</f>
        <v>0</v>
      </c>
      <c r="H584" s="21">
        <f t="shared" ref="H584" si="413">SUM(H580:H583)</f>
        <v>0</v>
      </c>
      <c r="I584" s="21">
        <f t="shared" ref="I584" si="414">SUM(I580:I583)</f>
        <v>0</v>
      </c>
      <c r="J584" s="21">
        <f t="shared" ref="J584" si="415">SUM(J580:J583)</f>
        <v>0</v>
      </c>
      <c r="K584" s="27"/>
      <c r="L584" s="21">
        <f t="shared" ref="L584" ca="1" si="416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17">SUM(G585:G590)</f>
        <v>0</v>
      </c>
      <c r="H591" s="21">
        <f t="shared" ref="H591" si="418">SUM(H585:H590)</f>
        <v>0</v>
      </c>
      <c r="I591" s="21">
        <f t="shared" ref="I591" si="419">SUM(I585:I590)</f>
        <v>0</v>
      </c>
      <c r="J591" s="21">
        <f t="shared" ref="J591" si="420">SUM(J585:J590)</f>
        <v>0</v>
      </c>
      <c r="K591" s="27"/>
      <c r="L591" s="21">
        <f t="shared" ref="L591" ca="1" si="421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22">SUM(G592:G597)</f>
        <v>0</v>
      </c>
      <c r="H598" s="21">
        <f t="shared" ref="H598" si="423">SUM(H592:H597)</f>
        <v>0</v>
      </c>
      <c r="I598" s="21">
        <f t="shared" ref="I598" si="424">SUM(I592:I597)</f>
        <v>0</v>
      </c>
      <c r="J598" s="21">
        <f t="shared" ref="J598" si="425">SUM(J592:J597)</f>
        <v>0</v>
      </c>
      <c r="K598" s="27"/>
      <c r="L598" s="21">
        <f t="shared" ref="L598" ca="1" si="426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27">G565+G569+G579+G584+G591+G598</f>
        <v>0</v>
      </c>
      <c r="H599" s="40">
        <f t="shared" ref="H599" si="428">H565+H569+H579+H584+H591+H598</f>
        <v>0</v>
      </c>
      <c r="I599" s="40">
        <f t="shared" ref="I599" si="429">I565+I569+I579+I584+I591+I598</f>
        <v>0</v>
      </c>
      <c r="J599" s="40">
        <f t="shared" ref="J599" si="430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1583</v>
      </c>
      <c r="G600" s="42">
        <f t="shared" ref="G600:L600" si="431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69.56</v>
      </c>
      <c r="H600" s="42">
        <f t="shared" si="431"/>
        <v>72.12</v>
      </c>
      <c r="I600" s="42">
        <f t="shared" si="431"/>
        <v>313.64999999999998</v>
      </c>
      <c r="J600" s="42">
        <f t="shared" si="431"/>
        <v>1852.82</v>
      </c>
      <c r="K600" s="42"/>
      <c r="L600" s="42" t="e">
        <f t="shared" ca="1" si="431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2026-04-09T07:20:17Z</dcterms:modified>
</cp:coreProperties>
</file>